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2. 13\1.sz. np. az önkormányzat 2024.évi költségvetéséről szóló rendelet módosítása\"/>
    </mc:Choice>
  </mc:AlternateContent>
  <xr:revisionPtr revIDLastSave="0" documentId="13_ncr:1_{0A6BFB0C-991A-4852-A9B8-C26D5143C30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felúj.kiad.!$A$1:$E$49</definedName>
  </definedNames>
  <calcPr calcId="191029"/>
</workbook>
</file>

<file path=xl/calcChain.xml><?xml version="1.0" encoding="utf-8"?>
<calcChain xmlns="http://schemas.openxmlformats.org/spreadsheetml/2006/main">
  <c r="D9" i="1" l="1"/>
  <c r="C9" i="1"/>
  <c r="E8" i="1"/>
  <c r="D10" i="1" l="1"/>
  <c r="C10" i="1"/>
  <c r="E7" i="1" l="1"/>
  <c r="E41" i="1"/>
  <c r="E40" i="1"/>
  <c r="D38" i="1"/>
  <c r="E38" i="1" s="1"/>
  <c r="E9" i="1" l="1"/>
  <c r="E10" i="1" s="1"/>
  <c r="E13" i="1"/>
  <c r="E16" i="1"/>
  <c r="E15" i="1"/>
  <c r="C17" i="1" l="1"/>
  <c r="D17" i="1"/>
  <c r="E17" i="1" l="1"/>
  <c r="C25" i="1"/>
  <c r="C42" i="1" s="1"/>
  <c r="C43" i="1" s="1"/>
  <c r="D34" i="1"/>
  <c r="E34" i="1" s="1"/>
  <c r="D35" i="1"/>
  <c r="E35" i="1" s="1"/>
  <c r="E36" i="1"/>
  <c r="D26" i="1"/>
  <c r="E26" i="1" s="1"/>
  <c r="D27" i="1"/>
  <c r="E27" i="1" s="1"/>
  <c r="E28" i="1"/>
  <c r="D29" i="1"/>
  <c r="E29" i="1" s="1"/>
  <c r="D30" i="1"/>
  <c r="E30" i="1" s="1"/>
  <c r="D31" i="1"/>
  <c r="E31" i="1" s="1"/>
  <c r="D32" i="1"/>
  <c r="E32" i="1" s="1"/>
  <c r="E24" i="1"/>
  <c r="D22" i="1"/>
  <c r="E22" i="1" s="1"/>
  <c r="D20" i="1"/>
  <c r="E20" i="1" s="1"/>
  <c r="D19" i="1"/>
  <c r="E19" i="1" s="1"/>
  <c r="D25" i="1" l="1"/>
  <c r="E25" i="1" s="1"/>
  <c r="E42" i="1" s="1"/>
  <c r="C44" i="1"/>
  <c r="E44" i="1" l="1"/>
  <c r="E43" i="1"/>
  <c r="D42" i="1"/>
  <c r="D44" i="1" l="1"/>
  <c r="D43" i="1"/>
</calcChain>
</file>

<file path=xl/sharedStrings.xml><?xml version="1.0" encoding="utf-8"?>
<sst xmlns="http://schemas.openxmlformats.org/spreadsheetml/2006/main" count="51" uniqueCount="48">
  <si>
    <t>adatok eFt-ban</t>
  </si>
  <si>
    <t>Intézmény</t>
  </si>
  <si>
    <t>Cél megnevezése</t>
  </si>
  <si>
    <t>Nettó</t>
  </si>
  <si>
    <t>ÁFA</t>
  </si>
  <si>
    <t>Bruttó</t>
  </si>
  <si>
    <t>Összesen:</t>
  </si>
  <si>
    <t>Mindösszesen:</t>
  </si>
  <si>
    <t>Városi Önkormányzat Egészségügyi Központja</t>
  </si>
  <si>
    <t>Intézmények összesen:</t>
  </si>
  <si>
    <t>Pályázatok</t>
  </si>
  <si>
    <t>Lakások</t>
  </si>
  <si>
    <t>Ingatlanok</t>
  </si>
  <si>
    <t>Csáford orvosi rendelő szerelvényezés</t>
  </si>
  <si>
    <t>Fürdő - Gyermekmedence</t>
  </si>
  <si>
    <t>Óvoda terasz tervezés</t>
  </si>
  <si>
    <t>VMK villamos rendszer fejlesztése</t>
  </si>
  <si>
    <t>Utak</t>
  </si>
  <si>
    <t>Útfelújítás - Mikszáth K. utca - meder nélkül</t>
  </si>
  <si>
    <t>Temető</t>
  </si>
  <si>
    <t>Kisszentgróti mosdó felújítás</t>
  </si>
  <si>
    <t>Inkubátorház ajtófelújítás</t>
  </si>
  <si>
    <t>Közműrendszer felújítási munkái</t>
  </si>
  <si>
    <t>Szennyvízvezeték rendszer felújítási munkái</t>
  </si>
  <si>
    <t>Rendkívüli helyzetből adódó azonnali feladatok</t>
  </si>
  <si>
    <t>Vízvezeték rendszer felújítási munkái</t>
  </si>
  <si>
    <t>Széchenyi út 8. statikai megerősítése</t>
  </si>
  <si>
    <t>Csapadékvíz elvezetés -Báthory u. - Bethlen u. kereszteződés</t>
  </si>
  <si>
    <t>Csapadékvíz elvezetés - Felsőaranyod rácsos áteresz</t>
  </si>
  <si>
    <t>Ívóvízhálózat rekonstrukció</t>
  </si>
  <si>
    <t>Céltartalékok</t>
  </si>
  <si>
    <t>Közműrendszer céltartaléka</t>
  </si>
  <si>
    <t>Lakásfelújítás céltartaléka</t>
  </si>
  <si>
    <t>VMK tetőszigetelés</t>
  </si>
  <si>
    <t>Zalakoppány - Művelődési ház tetőjavítás, szigetelés</t>
  </si>
  <si>
    <t>Zalaszentgrót Város Önkormányzata</t>
  </si>
  <si>
    <t>Zala Termálvölgye Egyesület LEADER HACS területére kiírt Helyi fejlesztések támogatása (VP6-19.2.1.-99-14-23)</t>
  </si>
  <si>
    <t>Zala Termálvölgye Egyesület LEADER HACS területére kiírt Helyi fejlesztések támogatása (VP6-19.2.1.-99-14-23) - önerő</t>
  </si>
  <si>
    <t>EÜ Központ szennyvízrendszer felújítása</t>
  </si>
  <si>
    <t>Önkormányzat összesen:</t>
  </si>
  <si>
    <t xml:space="preserve">Felújítási kiadások 2024. évi előirányzata </t>
  </si>
  <si>
    <t>Nagy temető ravatalozó tető felúj.</t>
  </si>
  <si>
    <t>6. melléklet a 2024. évi költségvetésről szóló 2/2024.(II.15.) önkormányzati rendelethez</t>
  </si>
  <si>
    <t>A 6. melléklet a Zalaszentgrót Város Önkormányzata Képviselő-testületének 6/2024. (V.31.) önkormányzati rendelete 2. § (5) bekezdésével megállapított szöveg.</t>
  </si>
  <si>
    <t>EFI pályázat: iroda kialakítása</t>
  </si>
  <si>
    <t>Tervezési díj</t>
  </si>
  <si>
    <t>A 6. melléklet a Zalaszentgrót Város Önkormányzata Képviselő-testületének 17/2024. (XII.19.) önkormányzati rendelete 3. § (5) bekezdésével megállapított szöveg.</t>
  </si>
  <si>
    <t>A 6. melléklet a Zalaszentgrót Város Önkormányzata Képviselő-testületének 1/2025. (II.14.) önkormányzati rendelete 3.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</si>
</sst>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sz val="11"/>
      <color rgb="FFC0000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wrapText="1"/>
    </xf>
    <xf numFmtId="0" fontId="5" fillId="2" borderId="0" xfId="0" applyFont="1" applyFill="1"/>
    <xf numFmtId="3" fontId="5" fillId="2" borderId="0" xfId="0" applyNumberFormat="1" applyFont="1" applyFill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wrapText="1"/>
    </xf>
    <xf numFmtId="0" fontId="5" fillId="3" borderId="0" xfId="0" applyFont="1" applyFill="1"/>
    <xf numFmtId="0" fontId="2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L49"/>
  <sheetViews>
    <sheetView tabSelected="1" view="pageBreakPreview" topLeftCell="A34" zoomScaleNormal="100" zoomScaleSheetLayoutView="100" workbookViewId="0">
      <selection activeCell="B45" sqref="B45"/>
    </sheetView>
  </sheetViews>
  <sheetFormatPr defaultColWidth="9.140625" defaultRowHeight="14.25" x14ac:dyDescent="0.2"/>
  <cols>
    <col min="1" max="1" width="17.85546875" style="14" customWidth="1"/>
    <col min="2" max="2" width="53.85546875" style="15" customWidth="1"/>
    <col min="3" max="5" width="9.7109375" style="15" customWidth="1"/>
    <col min="6" max="6" width="16.5703125" style="18" customWidth="1"/>
    <col min="7" max="16384" width="9.140625" style="11"/>
  </cols>
  <sheetData>
    <row r="1" spans="1:12" ht="18" customHeight="1" x14ac:dyDescent="0.25">
      <c r="A1" s="37" t="s">
        <v>42</v>
      </c>
      <c r="B1" s="38"/>
      <c r="C1" s="38"/>
      <c r="D1" s="38"/>
      <c r="E1" s="38"/>
    </row>
    <row r="2" spans="1:12" ht="16.5" customHeight="1" x14ac:dyDescent="0.2">
      <c r="A2" s="39" t="s">
        <v>40</v>
      </c>
      <c r="B2" s="40"/>
      <c r="C2" s="40"/>
      <c r="D2" s="40"/>
      <c r="E2" s="40"/>
    </row>
    <row r="3" spans="1:12" ht="27.75" customHeight="1" x14ac:dyDescent="0.2">
      <c r="A3" s="40"/>
      <c r="B3" s="40"/>
      <c r="C3" s="40"/>
      <c r="D3" s="40"/>
      <c r="E3" s="40"/>
    </row>
    <row r="4" spans="1:12" ht="19.5" customHeight="1" x14ac:dyDescent="0.25">
      <c r="A4" s="12"/>
      <c r="B4" s="12"/>
      <c r="C4" s="12"/>
      <c r="D4" s="37" t="s">
        <v>0</v>
      </c>
      <c r="E4" s="37"/>
    </row>
    <row r="5" spans="1:12" ht="5.25" customHeight="1" x14ac:dyDescent="0.2">
      <c r="A5" s="12"/>
      <c r="B5" s="12"/>
      <c r="C5" s="12"/>
      <c r="D5" s="12"/>
      <c r="E5" s="12"/>
    </row>
    <row r="6" spans="1:12" ht="22.5" customHeight="1" x14ac:dyDescent="0.2">
      <c r="A6" s="24" t="s">
        <v>1</v>
      </c>
      <c r="B6" s="24" t="s">
        <v>2</v>
      </c>
      <c r="C6" s="24" t="s">
        <v>3</v>
      </c>
      <c r="D6" s="24" t="s">
        <v>4</v>
      </c>
      <c r="E6" s="24" t="s">
        <v>5</v>
      </c>
    </row>
    <row r="7" spans="1:12" ht="20.25" customHeight="1" x14ac:dyDescent="0.2">
      <c r="A7" s="41" t="s">
        <v>8</v>
      </c>
      <c r="B7" s="2" t="s">
        <v>44</v>
      </c>
      <c r="C7" s="7">
        <v>581</v>
      </c>
      <c r="D7" s="7">
        <v>46</v>
      </c>
      <c r="E7" s="7">
        <f>SUM(C7:D7)</f>
        <v>627</v>
      </c>
      <c r="F7" s="19"/>
    </row>
    <row r="8" spans="1:12" ht="20.25" customHeight="1" x14ac:dyDescent="0.2">
      <c r="A8" s="41"/>
      <c r="B8" s="2" t="s">
        <v>45</v>
      </c>
      <c r="C8" s="7">
        <v>500</v>
      </c>
      <c r="D8" s="7">
        <v>135</v>
      </c>
      <c r="E8" s="7">
        <f>SUM(C8:D8)</f>
        <v>635</v>
      </c>
      <c r="F8" s="19"/>
    </row>
    <row r="9" spans="1:12" ht="20.25" customHeight="1" x14ac:dyDescent="0.2">
      <c r="A9" s="41"/>
      <c r="B9" s="4" t="s">
        <v>6</v>
      </c>
      <c r="C9" s="5">
        <f>SUM(C7:C8)</f>
        <v>1081</v>
      </c>
      <c r="D9" s="5">
        <f>SUM(D7:D8)</f>
        <v>181</v>
      </c>
      <c r="E9" s="5">
        <f>SUM(E7:E8)</f>
        <v>1262</v>
      </c>
      <c r="F9" s="19"/>
    </row>
    <row r="10" spans="1:12" ht="19.5" customHeight="1" x14ac:dyDescent="0.2">
      <c r="A10" s="24"/>
      <c r="B10" s="28" t="s">
        <v>9</v>
      </c>
      <c r="C10" s="29">
        <f>SUM(C9)</f>
        <v>1081</v>
      </c>
      <c r="D10" s="29">
        <f t="shared" ref="D10:E10" si="0">SUM(D9)</f>
        <v>181</v>
      </c>
      <c r="E10" s="29">
        <f t="shared" si="0"/>
        <v>1262</v>
      </c>
      <c r="F10" s="19"/>
    </row>
    <row r="11" spans="1:12" ht="16.5" customHeight="1" x14ac:dyDescent="0.2">
      <c r="A11" s="42" t="s">
        <v>35</v>
      </c>
      <c r="B11" s="1" t="s">
        <v>22</v>
      </c>
      <c r="C11" s="24"/>
      <c r="D11" s="24"/>
      <c r="E11" s="24"/>
      <c r="F11" s="19"/>
    </row>
    <row r="12" spans="1:12" ht="16.5" customHeight="1" x14ac:dyDescent="0.2">
      <c r="A12" s="43"/>
      <c r="B12" s="1" t="s">
        <v>23</v>
      </c>
      <c r="C12" s="24"/>
      <c r="D12" s="24"/>
      <c r="E12" s="24"/>
      <c r="F12" s="19"/>
    </row>
    <row r="13" spans="1:12" ht="16.5" customHeight="1" x14ac:dyDescent="0.2">
      <c r="A13" s="43"/>
      <c r="B13" s="8" t="s">
        <v>24</v>
      </c>
      <c r="C13" s="10">
        <v>3973</v>
      </c>
      <c r="D13" s="9">
        <v>1176</v>
      </c>
      <c r="E13" s="9">
        <f>C13+D13</f>
        <v>5149</v>
      </c>
      <c r="F13" s="19"/>
    </row>
    <row r="14" spans="1:12" ht="16.5" customHeight="1" x14ac:dyDescent="0.2">
      <c r="A14" s="43"/>
      <c r="B14" s="4" t="s">
        <v>25</v>
      </c>
      <c r="C14" s="3"/>
      <c r="D14" s="3"/>
      <c r="E14" s="3"/>
      <c r="F14" s="19"/>
    </row>
    <row r="15" spans="1:12" ht="16.5" customHeight="1" x14ac:dyDescent="0.2">
      <c r="A15" s="43"/>
      <c r="B15" s="8" t="s">
        <v>24</v>
      </c>
      <c r="C15" s="9">
        <v>3212</v>
      </c>
      <c r="D15" s="9">
        <v>1544</v>
      </c>
      <c r="E15" s="7">
        <f>SUM(C15:D15)</f>
        <v>4756</v>
      </c>
      <c r="F15" s="19"/>
    </row>
    <row r="16" spans="1:12" ht="16.5" customHeight="1" x14ac:dyDescent="0.25">
      <c r="A16" s="43"/>
      <c r="B16" s="25" t="s">
        <v>29</v>
      </c>
      <c r="C16" s="26">
        <v>8556</v>
      </c>
      <c r="D16" s="26">
        <v>2310</v>
      </c>
      <c r="E16" s="7">
        <f>SUM(C16:D16)</f>
        <v>10866</v>
      </c>
      <c r="F16" s="19"/>
      <c r="L16" s="27"/>
    </row>
    <row r="17" spans="1:6" ht="16.5" customHeight="1" x14ac:dyDescent="0.2">
      <c r="A17" s="43"/>
      <c r="B17" s="30" t="s">
        <v>6</v>
      </c>
      <c r="C17" s="29">
        <f>SUM(C13:C16)</f>
        <v>15741</v>
      </c>
      <c r="D17" s="29">
        <f>SUM(D13:D16)</f>
        <v>5030</v>
      </c>
      <c r="E17" s="29">
        <f>SUM(E13:E16)</f>
        <v>20771</v>
      </c>
      <c r="F17" s="19"/>
    </row>
    <row r="18" spans="1:6" ht="16.5" customHeight="1" x14ac:dyDescent="0.2">
      <c r="A18" s="43"/>
      <c r="B18" s="1" t="s">
        <v>10</v>
      </c>
      <c r="C18" s="24"/>
      <c r="D18" s="24"/>
      <c r="E18" s="24"/>
      <c r="F18" s="19"/>
    </row>
    <row r="19" spans="1:6" ht="27" customHeight="1" x14ac:dyDescent="0.2">
      <c r="A19" s="43"/>
      <c r="B19" s="20" t="s">
        <v>36</v>
      </c>
      <c r="C19" s="21">
        <v>6249</v>
      </c>
      <c r="D19" s="7">
        <f>ROUND(C19*0.27,0)</f>
        <v>1687</v>
      </c>
      <c r="E19" s="7">
        <f>SUM(C19:D19)</f>
        <v>7936</v>
      </c>
      <c r="F19" s="19"/>
    </row>
    <row r="20" spans="1:6" ht="28.5" customHeight="1" x14ac:dyDescent="0.2">
      <c r="A20" s="43"/>
      <c r="B20" s="20" t="s">
        <v>37</v>
      </c>
      <c r="C20" s="10">
        <v>329</v>
      </c>
      <c r="D20" s="7">
        <f>ROUND(C20*0.27,0)</f>
        <v>89</v>
      </c>
      <c r="E20" s="7">
        <f t="shared" ref="E20:E36" si="1">SUM(C20:D20)</f>
        <v>418</v>
      </c>
      <c r="F20" s="19"/>
    </row>
    <row r="21" spans="1:6" ht="18.75" customHeight="1" x14ac:dyDescent="0.2">
      <c r="A21" s="43"/>
      <c r="B21" s="22" t="s">
        <v>11</v>
      </c>
      <c r="C21" s="10"/>
      <c r="D21" s="9"/>
      <c r="E21" s="7"/>
      <c r="F21" s="19"/>
    </row>
    <row r="22" spans="1:6" ht="16.5" customHeight="1" x14ac:dyDescent="0.2">
      <c r="A22" s="43"/>
      <c r="B22" s="8" t="s">
        <v>26</v>
      </c>
      <c r="C22" s="10">
        <v>2800</v>
      </c>
      <c r="D22" s="7">
        <f>ROUND(C22*0.27,0)</f>
        <v>756</v>
      </c>
      <c r="E22" s="7">
        <f t="shared" si="1"/>
        <v>3556</v>
      </c>
      <c r="F22" s="19"/>
    </row>
    <row r="23" spans="1:6" ht="16.5" customHeight="1" x14ac:dyDescent="0.2">
      <c r="A23" s="43"/>
      <c r="B23" s="22" t="s">
        <v>12</v>
      </c>
      <c r="C23" s="10"/>
      <c r="D23" s="9"/>
      <c r="E23" s="7"/>
      <c r="F23" s="19"/>
    </row>
    <row r="24" spans="1:6" ht="16.5" customHeight="1" x14ac:dyDescent="0.2">
      <c r="A24" s="43"/>
      <c r="B24" s="8" t="s">
        <v>13</v>
      </c>
      <c r="C24" s="3">
        <v>416</v>
      </c>
      <c r="D24" s="7">
        <v>45</v>
      </c>
      <c r="E24" s="7">
        <f t="shared" si="1"/>
        <v>461</v>
      </c>
      <c r="F24" s="19"/>
    </row>
    <row r="25" spans="1:6" ht="16.5" customHeight="1" x14ac:dyDescent="0.2">
      <c r="A25" s="43"/>
      <c r="B25" s="8" t="s">
        <v>38</v>
      </c>
      <c r="C25" s="9">
        <f>3121+250</f>
        <v>3371</v>
      </c>
      <c r="D25" s="7">
        <f t="shared" ref="D25:D35" si="2">ROUND(C25*0.27,0)</f>
        <v>910</v>
      </c>
      <c r="E25" s="7">
        <f t="shared" si="1"/>
        <v>4281</v>
      </c>
      <c r="F25" s="19"/>
    </row>
    <row r="26" spans="1:6" ht="16.5" customHeight="1" x14ac:dyDescent="0.2">
      <c r="A26" s="43"/>
      <c r="B26" s="8" t="s">
        <v>14</v>
      </c>
      <c r="C26" s="9">
        <v>5800</v>
      </c>
      <c r="D26" s="7">
        <f t="shared" si="2"/>
        <v>1566</v>
      </c>
      <c r="E26" s="7">
        <f t="shared" si="1"/>
        <v>7366</v>
      </c>
      <c r="F26" s="19"/>
    </row>
    <row r="27" spans="1:6" ht="16.5" customHeight="1" x14ac:dyDescent="0.2">
      <c r="A27" s="43"/>
      <c r="B27" s="8" t="s">
        <v>21</v>
      </c>
      <c r="C27" s="9">
        <v>1100</v>
      </c>
      <c r="D27" s="7">
        <f t="shared" si="2"/>
        <v>297</v>
      </c>
      <c r="E27" s="7">
        <f t="shared" si="1"/>
        <v>1397</v>
      </c>
      <c r="F27" s="19"/>
    </row>
    <row r="28" spans="1:6" ht="16.5" customHeight="1" x14ac:dyDescent="0.2">
      <c r="A28" s="43"/>
      <c r="B28" s="8" t="s">
        <v>20</v>
      </c>
      <c r="C28" s="3">
        <v>1084</v>
      </c>
      <c r="D28" s="7">
        <v>186</v>
      </c>
      <c r="E28" s="7">
        <f t="shared" si="1"/>
        <v>1270</v>
      </c>
      <c r="F28" s="19"/>
    </row>
    <row r="29" spans="1:6" ht="16.5" customHeight="1" x14ac:dyDescent="0.2">
      <c r="A29" s="43"/>
      <c r="B29" s="8" t="s">
        <v>15</v>
      </c>
      <c r="C29" s="3">
        <v>1200</v>
      </c>
      <c r="D29" s="7">
        <f t="shared" si="2"/>
        <v>324</v>
      </c>
      <c r="E29" s="7">
        <f t="shared" si="1"/>
        <v>1524</v>
      </c>
      <c r="F29" s="19"/>
    </row>
    <row r="30" spans="1:6" s="13" customFormat="1" ht="16.5" customHeight="1" x14ac:dyDescent="0.2">
      <c r="A30" s="43"/>
      <c r="B30" s="8" t="s">
        <v>33</v>
      </c>
      <c r="C30" s="3">
        <v>2200</v>
      </c>
      <c r="D30" s="7">
        <f t="shared" si="2"/>
        <v>594</v>
      </c>
      <c r="E30" s="7">
        <f t="shared" si="1"/>
        <v>2794</v>
      </c>
      <c r="F30" s="19"/>
    </row>
    <row r="31" spans="1:6" ht="16.5" customHeight="1" x14ac:dyDescent="0.2">
      <c r="A31" s="43"/>
      <c r="B31" s="8" t="s">
        <v>16</v>
      </c>
      <c r="C31" s="3">
        <v>2500</v>
      </c>
      <c r="D31" s="7">
        <f t="shared" si="2"/>
        <v>675</v>
      </c>
      <c r="E31" s="7">
        <f t="shared" si="1"/>
        <v>3175</v>
      </c>
      <c r="F31" s="19"/>
    </row>
    <row r="32" spans="1:6" ht="16.5" customHeight="1" x14ac:dyDescent="0.2">
      <c r="A32" s="43"/>
      <c r="B32" s="8" t="s">
        <v>34</v>
      </c>
      <c r="C32" s="3">
        <v>1285</v>
      </c>
      <c r="D32" s="7">
        <f t="shared" si="2"/>
        <v>347</v>
      </c>
      <c r="E32" s="7">
        <f t="shared" si="1"/>
        <v>1632</v>
      </c>
    </row>
    <row r="33" spans="1:6" ht="16.5" customHeight="1" x14ac:dyDescent="0.2">
      <c r="A33" s="43"/>
      <c r="B33" s="23" t="s">
        <v>17</v>
      </c>
      <c r="C33" s="3"/>
      <c r="D33" s="3"/>
      <c r="E33" s="7"/>
    </row>
    <row r="34" spans="1:6" ht="16.5" customHeight="1" x14ac:dyDescent="0.2">
      <c r="A34" s="43"/>
      <c r="B34" s="6" t="s">
        <v>18</v>
      </c>
      <c r="C34" s="3">
        <v>13865</v>
      </c>
      <c r="D34" s="7">
        <f t="shared" si="2"/>
        <v>3744</v>
      </c>
      <c r="E34" s="7">
        <f t="shared" si="1"/>
        <v>17609</v>
      </c>
    </row>
    <row r="35" spans="1:6" ht="16.5" customHeight="1" x14ac:dyDescent="0.2">
      <c r="A35" s="43"/>
      <c r="B35" s="6" t="s">
        <v>27</v>
      </c>
      <c r="C35" s="3">
        <v>1105</v>
      </c>
      <c r="D35" s="7">
        <f t="shared" si="2"/>
        <v>298</v>
      </c>
      <c r="E35" s="7">
        <f t="shared" si="1"/>
        <v>1403</v>
      </c>
    </row>
    <row r="36" spans="1:6" ht="16.5" customHeight="1" x14ac:dyDescent="0.2">
      <c r="A36" s="43"/>
      <c r="B36" s="6" t="s">
        <v>28</v>
      </c>
      <c r="C36" s="3">
        <v>2370</v>
      </c>
      <c r="D36" s="7">
        <v>640</v>
      </c>
      <c r="E36" s="7">
        <f t="shared" si="1"/>
        <v>3010</v>
      </c>
    </row>
    <row r="37" spans="1:6" ht="16.5" customHeight="1" x14ac:dyDescent="0.2">
      <c r="A37" s="43"/>
      <c r="B37" s="23" t="s">
        <v>19</v>
      </c>
      <c r="C37" s="3"/>
      <c r="D37" s="7"/>
      <c r="E37" s="7"/>
    </row>
    <row r="38" spans="1:6" ht="16.5" customHeight="1" x14ac:dyDescent="0.2">
      <c r="A38" s="43"/>
      <c r="B38" s="6" t="s">
        <v>41</v>
      </c>
      <c r="C38" s="3">
        <v>600</v>
      </c>
      <c r="D38" s="7">
        <f t="shared" ref="D38" si="3">ROUND(C38*0.27,0)</f>
        <v>162</v>
      </c>
      <c r="E38" s="7">
        <f t="shared" ref="E38:E41" si="4">SUM(C38:D38)</f>
        <v>762</v>
      </c>
    </row>
    <row r="39" spans="1:6" ht="16.5" customHeight="1" x14ac:dyDescent="0.2">
      <c r="A39" s="43"/>
      <c r="B39" s="23" t="s">
        <v>30</v>
      </c>
      <c r="C39" s="3"/>
      <c r="D39" s="7"/>
      <c r="E39" s="7"/>
    </row>
    <row r="40" spans="1:6" ht="16.5" customHeight="1" x14ac:dyDescent="0.2">
      <c r="A40" s="43"/>
      <c r="B40" s="6" t="s">
        <v>31</v>
      </c>
      <c r="C40" s="3">
        <v>36174</v>
      </c>
      <c r="D40" s="7"/>
      <c r="E40" s="7">
        <f t="shared" si="4"/>
        <v>36174</v>
      </c>
    </row>
    <row r="41" spans="1:6" ht="16.5" customHeight="1" x14ac:dyDescent="0.2">
      <c r="A41" s="43"/>
      <c r="B41" s="6" t="s">
        <v>32</v>
      </c>
      <c r="C41" s="3">
        <v>2475</v>
      </c>
      <c r="D41" s="7"/>
      <c r="E41" s="7">
        <f t="shared" si="4"/>
        <v>2475</v>
      </c>
    </row>
    <row r="42" spans="1:6" ht="16.5" customHeight="1" x14ac:dyDescent="0.2">
      <c r="A42" s="43"/>
      <c r="B42" s="31" t="s">
        <v>6</v>
      </c>
      <c r="C42" s="32">
        <f>SUM(C19:C41)</f>
        <v>84923</v>
      </c>
      <c r="D42" s="32">
        <f>SUM(D18:D41)</f>
        <v>12320</v>
      </c>
      <c r="E42" s="32">
        <f>SUM(E18:E41)</f>
        <v>97243</v>
      </c>
      <c r="F42" s="19"/>
    </row>
    <row r="43" spans="1:6" ht="16.5" customHeight="1" x14ac:dyDescent="0.2">
      <c r="A43" s="44"/>
      <c r="B43" s="31" t="s">
        <v>39</v>
      </c>
      <c r="C43" s="32">
        <f>SUM(C17,C42)</f>
        <v>100664</v>
      </c>
      <c r="D43" s="32">
        <f>SUM(D17,D42)</f>
        <v>17350</v>
      </c>
      <c r="E43" s="32">
        <f>SUM(E17,E42)</f>
        <v>118014</v>
      </c>
      <c r="F43" s="19"/>
    </row>
    <row r="44" spans="1:6" ht="16.5" customHeight="1" x14ac:dyDescent="0.2">
      <c r="A44" s="45"/>
      <c r="B44" s="33" t="s">
        <v>7</v>
      </c>
      <c r="C44" s="34">
        <f>SUM(C10,C17,C42)</f>
        <v>101745</v>
      </c>
      <c r="D44" s="34">
        <f>SUM(D10,D17,D42)</f>
        <v>17531</v>
      </c>
      <c r="E44" s="34">
        <f>SUM(E10,E17,E42)</f>
        <v>119276</v>
      </c>
      <c r="F44" s="19"/>
    </row>
    <row r="45" spans="1:6" ht="15" x14ac:dyDescent="0.2">
      <c r="E45" s="16"/>
    </row>
    <row r="46" spans="1:6" x14ac:dyDescent="0.2">
      <c r="B46" s="17"/>
      <c r="C46" s="17"/>
      <c r="D46" s="17"/>
      <c r="E46" s="17"/>
    </row>
    <row r="47" spans="1:6" ht="27" customHeight="1" x14ac:dyDescent="0.2">
      <c r="A47" s="35" t="s">
        <v>47</v>
      </c>
      <c r="B47" s="36"/>
      <c r="C47" s="36"/>
      <c r="D47" s="36"/>
      <c r="E47" s="36"/>
    </row>
    <row r="48" spans="1:6" ht="27" customHeight="1" x14ac:dyDescent="0.2">
      <c r="A48" s="35" t="s">
        <v>46</v>
      </c>
      <c r="B48" s="36"/>
      <c r="C48" s="36"/>
      <c r="D48" s="36"/>
      <c r="E48" s="36"/>
    </row>
    <row r="49" spans="1:5" ht="27" customHeight="1" x14ac:dyDescent="0.2">
      <c r="A49" s="35" t="s">
        <v>43</v>
      </c>
      <c r="B49" s="36"/>
      <c r="C49" s="36"/>
      <c r="D49" s="36"/>
      <c r="E49" s="36"/>
    </row>
  </sheetData>
  <mergeCells count="8">
    <mergeCell ref="A49:E49"/>
    <mergeCell ref="A48:E48"/>
    <mergeCell ref="A1:E1"/>
    <mergeCell ref="A2:E3"/>
    <mergeCell ref="D4:E4"/>
    <mergeCell ref="A7:A9"/>
    <mergeCell ref="A47:E47"/>
    <mergeCell ref="A11:A44"/>
  </mergeCells>
  <phoneticPr fontId="0" type="noConversion"/>
  <pageMargins left="0.78" right="0.45" top="0.27559055118110237" bottom="0.23622047244094491" header="0.23622047244094491" footer="0.2362204724409449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2025-02-03T13:52:56Z</cp:lastPrinted>
  <dcterms:created xsi:type="dcterms:W3CDTF">1997-01-17T14:02:09Z</dcterms:created>
  <dcterms:modified xsi:type="dcterms:W3CDTF">2025-02-03T13:53:11Z</dcterms:modified>
</cp:coreProperties>
</file>