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05. 29\2. sz. np. zárszámadás\előterjesztés mellékletei\"/>
    </mc:Choice>
  </mc:AlternateContent>
  <xr:revisionPtr revIDLastSave="0" documentId="13_ncr:1_{04ED815F-8A48-4FB0-99DA-2A4D9E31B4F3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karbantartás" sheetId="1" r:id="rId1"/>
  </sheets>
  <definedNames>
    <definedName name="_xlnm.Print_Area" localSheetId="0">karbantartás!$A$1:$H$43</definedName>
  </definedNames>
  <calcPr calcId="191029"/>
</workbook>
</file>

<file path=xl/calcChain.xml><?xml version="1.0" encoding="utf-8"?>
<calcChain xmlns="http://schemas.openxmlformats.org/spreadsheetml/2006/main">
  <c r="H41" i="1" l="1"/>
  <c r="H40" i="1"/>
  <c r="H38" i="1"/>
  <c r="H37" i="1"/>
  <c r="H36" i="1"/>
  <c r="H34" i="1"/>
  <c r="H33" i="1"/>
  <c r="H32" i="1"/>
  <c r="H31" i="1"/>
  <c r="H29" i="1"/>
  <c r="H28" i="1"/>
  <c r="H27" i="1"/>
  <c r="H23" i="1"/>
  <c r="H22" i="1"/>
  <c r="H21" i="1"/>
  <c r="H20" i="1"/>
  <c r="H18" i="1"/>
  <c r="H17" i="1"/>
  <c r="H16" i="1"/>
  <c r="H15" i="1"/>
  <c r="H14" i="1"/>
  <c r="H13" i="1"/>
  <c r="H12" i="1"/>
  <c r="H11" i="1"/>
  <c r="H9" i="1"/>
  <c r="E43" i="1" l="1"/>
  <c r="G43" i="1"/>
  <c r="D42" i="1"/>
  <c r="E42" i="1"/>
  <c r="F42" i="1"/>
  <c r="G42" i="1"/>
  <c r="H42" i="1"/>
  <c r="E34" i="1"/>
  <c r="G34" i="1" s="1"/>
  <c r="E25" i="1"/>
  <c r="G25" i="1"/>
  <c r="D24" i="1"/>
  <c r="E24" i="1"/>
  <c r="F24" i="1"/>
  <c r="G24" i="1"/>
  <c r="H24" i="1"/>
  <c r="D19" i="1"/>
  <c r="E19" i="1"/>
  <c r="F19" i="1"/>
  <c r="G19" i="1"/>
  <c r="H19" i="1"/>
  <c r="D10" i="1"/>
  <c r="E10" i="1"/>
  <c r="F10" i="1"/>
  <c r="G10" i="1"/>
  <c r="H10" i="1"/>
  <c r="F25" i="1" l="1"/>
  <c r="F43" i="1" s="1"/>
  <c r="D25" i="1"/>
  <c r="D43" i="1" s="1"/>
  <c r="H25" i="1"/>
  <c r="H43" i="1" s="1"/>
  <c r="C25" i="1"/>
  <c r="G18" i="1" l="1"/>
  <c r="G17" i="1"/>
  <c r="G16" i="1"/>
  <c r="G15" i="1"/>
  <c r="G14" i="1"/>
  <c r="G13" i="1"/>
  <c r="G12" i="1"/>
  <c r="G11" i="1"/>
  <c r="C19" i="1"/>
  <c r="E39" i="1" l="1"/>
  <c r="G39" i="1" s="1"/>
  <c r="C42" i="1" l="1"/>
  <c r="E40" i="1" l="1"/>
  <c r="G40" i="1" s="1"/>
  <c r="E32" i="1"/>
  <c r="G32" i="1" s="1"/>
  <c r="E33" i="1"/>
  <c r="G33" i="1" s="1"/>
  <c r="E28" i="1"/>
  <c r="G28" i="1" s="1"/>
  <c r="G27" i="1"/>
  <c r="C10" i="1" l="1"/>
  <c r="C24" i="1"/>
  <c r="E29" i="1"/>
  <c r="G29" i="1" s="1"/>
  <c r="E41" i="1"/>
  <c r="G41" i="1" s="1"/>
  <c r="E37" i="1"/>
  <c r="G37" i="1" s="1"/>
  <c r="E36" i="1"/>
  <c r="G36" i="1" s="1"/>
  <c r="E31" i="1"/>
  <c r="G31" i="1" s="1"/>
  <c r="E38" i="1"/>
  <c r="G38" i="1" s="1"/>
  <c r="E23" i="1"/>
  <c r="G23" i="1" s="1"/>
  <c r="E22" i="1"/>
  <c r="G22" i="1" s="1"/>
  <c r="E21" i="1"/>
  <c r="G21" i="1" s="1"/>
  <c r="E20" i="1"/>
  <c r="E9" i="1"/>
  <c r="G9" i="1" l="1"/>
  <c r="G20" i="1"/>
  <c r="C43" i="1" l="1"/>
</calcChain>
</file>

<file path=xl/sharedStrings.xml><?xml version="1.0" encoding="utf-8"?>
<sst xmlns="http://schemas.openxmlformats.org/spreadsheetml/2006/main" count="55" uniqueCount="49">
  <si>
    <t>Karbantartások</t>
  </si>
  <si>
    <t>adatok eFt-ban</t>
  </si>
  <si>
    <t>Intézmény</t>
  </si>
  <si>
    <t>Cél megnevezése</t>
  </si>
  <si>
    <t>Nettó</t>
  </si>
  <si>
    <t>ÁFA</t>
  </si>
  <si>
    <t>Bruttó</t>
  </si>
  <si>
    <t>Összesen:</t>
  </si>
  <si>
    <t>Intézmények összesen:</t>
  </si>
  <si>
    <t>Zalaszentgrót Város Önkormányzata</t>
  </si>
  <si>
    <t>Hótolás, síkosság mentesítés</t>
  </si>
  <si>
    <t>Önkormányzat mindösszesen:</t>
  </si>
  <si>
    <t>Városi Önkormányzat Egészségügyi Központja</t>
  </si>
  <si>
    <t>Játszóterek karbantartása</t>
  </si>
  <si>
    <t>2 pilléres városrészi útkarbantartás céltartaléka</t>
  </si>
  <si>
    <t>Önkormányzat összesen:</t>
  </si>
  <si>
    <t xml:space="preserve"> 2024. év</t>
  </si>
  <si>
    <t>EÜ gépek kötelező felülvizsgálata</t>
  </si>
  <si>
    <t>Vizesblokkok karbantartása</t>
  </si>
  <si>
    <t>Volt ügyelet karbantartása</t>
  </si>
  <si>
    <t>Zalaszentgróti Közös Önkormányzati Hivatal</t>
  </si>
  <si>
    <t>Ingatlanok</t>
  </si>
  <si>
    <t>Temető karbantartás</t>
  </si>
  <si>
    <t>Utak</t>
  </si>
  <si>
    <t>Táblák, útfestés</t>
  </si>
  <si>
    <t>Városgazdálkodás</t>
  </si>
  <si>
    <t>Zöldterületek kezelése (fakivágás, virágosítás, faültetés, tuskómarás)</t>
  </si>
  <si>
    <t>Karácsonyi fények fel-és leszerelése</t>
  </si>
  <si>
    <t>Buszmegállók karbantartása</t>
  </si>
  <si>
    <t>Önkormányzati ingatlanok karbantartása</t>
  </si>
  <si>
    <t>Önkormányzati lakások karbantartása</t>
  </si>
  <si>
    <t>Belvárosi utak, járdák kátyúzása, karbantartása</t>
  </si>
  <si>
    <t>Mezőgazdasági utak karbantartása</t>
  </si>
  <si>
    <t xml:space="preserve">Háziorvosi váróhelyiség járólap csere </t>
  </si>
  <si>
    <t>Belső ellenőri helyiség karbantartása</t>
  </si>
  <si>
    <t>Városmajor utca kátyúzás</t>
  </si>
  <si>
    <t>Zalaszentgróti Napköziotthonos Óvoda-Bölcsőde</t>
  </si>
  <si>
    <t>Ételszállító lift karbantartása</t>
  </si>
  <si>
    <t>Irodák festése</t>
  </si>
  <si>
    <t>Irodák parkettázása</t>
  </si>
  <si>
    <t>Parketta csere (Teknős Dönci)</t>
  </si>
  <si>
    <t>Előtér,csoport szobák festése (Teknős Dönci)</t>
  </si>
  <si>
    <t>Burkolatjavítás,burkolatcsere</t>
  </si>
  <si>
    <t>Beépített WC tartály csere</t>
  </si>
  <si>
    <t>Öltözők,WC-k festése</t>
  </si>
  <si>
    <t>terv</t>
  </si>
  <si>
    <t>tény</t>
  </si>
  <si>
    <t xml:space="preserve">                         2024.12.31</t>
  </si>
  <si>
    <t xml:space="preserve">1. melléklet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</si>
</sst>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10"/>
      <name val="Arial CE"/>
      <charset val="238"/>
    </font>
    <font>
      <b/>
      <sz val="22"/>
      <name val="Times New Roman"/>
      <family val="1"/>
      <charset val="238"/>
    </font>
    <font>
      <b/>
      <sz val="18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2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Arial CE"/>
      <charset val="238"/>
    </font>
    <font>
      <sz val="13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4" borderId="0" applyNumberFormat="0" applyBorder="0" applyAlignment="0" applyProtection="0"/>
  </cellStyleXfs>
  <cellXfs count="73">
    <xf numFmtId="0" fontId="0" fillId="0" borderId="0" xfId="0"/>
    <xf numFmtId="1" fontId="2" fillId="0" borderId="0" xfId="0" applyNumberFormat="1" applyFont="1" applyAlignment="1">
      <alignment horizontal="right" vertical="center" wrapText="1"/>
    </xf>
    <xf numFmtId="1" fontId="4" fillId="0" borderId="0" xfId="0" applyNumberFormat="1" applyFont="1" applyAlignment="1">
      <alignment horizontal="right" vertical="center" wrapText="1"/>
    </xf>
    <xf numFmtId="1" fontId="5" fillId="0" borderId="0" xfId="0" applyNumberFormat="1" applyFont="1" applyAlignment="1">
      <alignment vertical="center" wrapText="1"/>
    </xf>
    <xf numFmtId="1" fontId="13" fillId="0" borderId="0" xfId="0" applyNumberFormat="1" applyFont="1" applyAlignment="1">
      <alignment horizontal="right" vertical="center" wrapText="1"/>
    </xf>
    <xf numFmtId="0" fontId="15" fillId="0" borderId="1" xfId="0" applyFont="1" applyBorder="1" applyAlignment="1">
      <alignment vertical="center"/>
    </xf>
    <xf numFmtId="1" fontId="12" fillId="0" borderId="1" xfId="0" applyNumberFormat="1" applyFont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vertical="center"/>
    </xf>
    <xf numFmtId="3" fontId="15" fillId="0" borderId="1" xfId="1" applyNumberFormat="1" applyFont="1" applyFill="1" applyBorder="1" applyAlignment="1">
      <alignment horizontal="right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3" fontId="15" fillId="0" borderId="1" xfId="0" applyNumberFormat="1" applyFont="1" applyBorder="1" applyAlignment="1">
      <alignment vertical="center" wrapText="1"/>
    </xf>
    <xf numFmtId="1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" fontId="12" fillId="0" borderId="1" xfId="0" applyNumberFormat="1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4" fillId="0" borderId="0" xfId="0" applyFont="1"/>
    <xf numFmtId="1" fontId="12" fillId="0" borderId="1" xfId="1" applyNumberFormat="1" applyFont="1" applyFill="1" applyBorder="1" applyAlignment="1">
      <alignment vertical="center" wrapText="1"/>
    </xf>
    <xf numFmtId="1" fontId="1" fillId="5" borderId="1" xfId="0" applyNumberFormat="1" applyFont="1" applyFill="1" applyBorder="1" applyAlignment="1">
      <alignment horizontal="left" vertical="center" wrapText="1"/>
    </xf>
    <xf numFmtId="3" fontId="1" fillId="5" borderId="1" xfId="0" applyNumberFormat="1" applyFont="1" applyFill="1" applyBorder="1" applyAlignment="1">
      <alignment horizontal="right" vertical="center" wrapText="1"/>
    </xf>
    <xf numFmtId="1" fontId="1" fillId="5" borderId="1" xfId="0" applyNumberFormat="1" applyFont="1" applyFill="1" applyBorder="1" applyAlignment="1">
      <alignment vertical="center" wrapText="1"/>
    </xf>
    <xf numFmtId="3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8" fillId="0" borderId="0" xfId="0" applyFont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6" fillId="0" borderId="0" xfId="0" applyFont="1" applyAlignment="1"/>
    <xf numFmtId="3" fontId="12" fillId="0" borderId="1" xfId="0" applyNumberFormat="1" applyFont="1" applyBorder="1" applyAlignment="1">
      <alignment vertical="center"/>
    </xf>
    <xf numFmtId="1" fontId="12" fillId="6" borderId="1" xfId="0" applyNumberFormat="1" applyFont="1" applyFill="1" applyBorder="1" applyAlignment="1">
      <alignment vertical="center" wrapText="1"/>
    </xf>
    <xf numFmtId="3" fontId="19" fillId="6" borderId="1" xfId="0" applyNumberFormat="1" applyFont="1" applyFill="1" applyBorder="1" applyAlignment="1">
      <alignment horizontal="right" vertical="center" wrapText="1"/>
    </xf>
    <xf numFmtId="3" fontId="12" fillId="6" borderId="1" xfId="0" applyNumberFormat="1" applyFont="1" applyFill="1" applyBorder="1" applyAlignment="1">
      <alignment horizontal="right" vertical="center" wrapText="1"/>
    </xf>
    <xf numFmtId="3" fontId="15" fillId="6" borderId="1" xfId="0" applyNumberFormat="1" applyFont="1" applyFill="1" applyBorder="1" applyAlignment="1">
      <alignment vertical="center"/>
    </xf>
    <xf numFmtId="14" fontId="8" fillId="0" borderId="0" xfId="0" applyNumberFormat="1" applyFont="1" applyAlignment="1">
      <alignment horizontal="center" vertical="center"/>
    </xf>
    <xf numFmtId="0" fontId="0" fillId="7" borderId="0" xfId="0" applyFill="1" applyAlignment="1">
      <alignment vertical="center"/>
    </xf>
    <xf numFmtId="1" fontId="1" fillId="7" borderId="1" xfId="0" applyNumberFormat="1" applyFont="1" applyFill="1" applyBorder="1" applyAlignment="1">
      <alignment vertical="center" wrapText="1"/>
    </xf>
    <xf numFmtId="3" fontId="1" fillId="7" borderId="1" xfId="0" applyNumberFormat="1" applyFont="1" applyFill="1" applyBorder="1" applyAlignment="1">
      <alignment horizontal="right" vertical="center" wrapText="1"/>
    </xf>
    <xf numFmtId="1" fontId="16" fillId="7" borderId="1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1" fillId="0" borderId="1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Jó" xfId="1" builtinId="26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"/>
  <sheetViews>
    <sheetView tabSelected="1" view="pageBreakPreview" zoomScale="90" zoomScaleNormal="90" zoomScaleSheetLayoutView="90" workbookViewId="0">
      <selection activeCell="O9" sqref="O9"/>
    </sheetView>
  </sheetViews>
  <sheetFormatPr defaultColWidth="8.85546875" defaultRowHeight="15" x14ac:dyDescent="0.2"/>
  <cols>
    <col min="1" max="1" width="21.7109375" style="31" customWidth="1"/>
    <col min="2" max="2" width="43.85546875" style="32" customWidth="1"/>
    <col min="3" max="8" width="7.85546875" style="32" customWidth="1"/>
    <col min="9" max="9" width="10.42578125" style="14" customWidth="1"/>
    <col min="10" max="10" width="8.85546875" style="14" customWidth="1"/>
    <col min="11" max="12" width="8.85546875" style="14"/>
    <col min="13" max="13" width="7.5703125" style="14" customWidth="1"/>
    <col min="14" max="14" width="9" style="14" customWidth="1"/>
    <col min="15" max="16384" width="8.85546875" style="14"/>
  </cols>
  <sheetData>
    <row r="1" spans="1:12" ht="18.75" customHeight="1" x14ac:dyDescent="0.2">
      <c r="A1" s="60" t="s">
        <v>48</v>
      </c>
      <c r="B1" s="61"/>
      <c r="C1" s="61"/>
      <c r="D1" s="61"/>
      <c r="E1" s="61"/>
      <c r="F1" s="61"/>
      <c r="G1" s="61"/>
      <c r="H1" s="62"/>
      <c r="I1" s="13"/>
    </row>
    <row r="2" spans="1:12" ht="31.15" customHeight="1" x14ac:dyDescent="0.2">
      <c r="A2" s="58" t="s">
        <v>0</v>
      </c>
      <c r="B2" s="58"/>
      <c r="C2" s="58"/>
      <c r="D2" s="58"/>
      <c r="E2" s="58"/>
      <c r="F2" s="58"/>
      <c r="G2" s="58"/>
      <c r="H2" s="59"/>
      <c r="I2" s="15"/>
      <c r="J2" s="16"/>
    </row>
    <row r="3" spans="1:12" ht="23.45" customHeight="1" x14ac:dyDescent="0.2">
      <c r="A3" s="58" t="s">
        <v>16</v>
      </c>
      <c r="B3" s="58"/>
      <c r="C3" s="58"/>
      <c r="D3" s="58"/>
      <c r="E3" s="58"/>
      <c r="F3" s="58"/>
      <c r="G3" s="58"/>
      <c r="H3" s="59"/>
      <c r="I3" s="15"/>
      <c r="J3" s="16"/>
    </row>
    <row r="4" spans="1:12" ht="23.45" customHeight="1" x14ac:dyDescent="0.2">
      <c r="A4" s="42"/>
      <c r="B4" s="53" t="s">
        <v>47</v>
      </c>
      <c r="C4" s="42"/>
      <c r="D4" s="45"/>
      <c r="E4" s="42"/>
      <c r="F4" s="45"/>
      <c r="G4" s="42"/>
      <c r="H4" s="45"/>
      <c r="I4" s="15"/>
      <c r="J4" s="16"/>
    </row>
    <row r="5" spans="1:12" ht="19.5" customHeight="1" x14ac:dyDescent="0.25">
      <c r="A5" s="63" t="s">
        <v>1</v>
      </c>
      <c r="B5" s="63"/>
      <c r="C5" s="63"/>
      <c r="D5" s="63"/>
      <c r="E5" s="63"/>
      <c r="F5" s="63"/>
      <c r="G5" s="63"/>
      <c r="H5" s="64"/>
      <c r="I5" s="17"/>
      <c r="J5" s="16"/>
    </row>
    <row r="6" spans="1:12" ht="10.5" customHeight="1" x14ac:dyDescent="0.2">
      <c r="A6" s="18"/>
      <c r="B6" s="19"/>
      <c r="C6" s="19"/>
      <c r="D6" s="46"/>
      <c r="E6" s="19"/>
      <c r="F6" s="46"/>
      <c r="G6" s="19"/>
      <c r="H6" s="46"/>
      <c r="I6" s="17"/>
      <c r="J6" s="16"/>
    </row>
    <row r="7" spans="1:12" s="22" customFormat="1" ht="21.75" customHeight="1" x14ac:dyDescent="0.2">
      <c r="A7" s="65" t="s">
        <v>2</v>
      </c>
      <c r="B7" s="65" t="s">
        <v>3</v>
      </c>
      <c r="C7" s="67" t="s">
        <v>4</v>
      </c>
      <c r="D7" s="68"/>
      <c r="E7" s="67" t="s">
        <v>5</v>
      </c>
      <c r="F7" s="68"/>
      <c r="G7" s="67" t="s">
        <v>6</v>
      </c>
      <c r="H7" s="68"/>
      <c r="I7" s="20"/>
      <c r="J7" s="21"/>
    </row>
    <row r="8" spans="1:12" s="22" customFormat="1" ht="21.75" customHeight="1" x14ac:dyDescent="0.2">
      <c r="A8" s="66"/>
      <c r="B8" s="66"/>
      <c r="C8" s="44" t="s">
        <v>45</v>
      </c>
      <c r="D8" s="44" t="s">
        <v>46</v>
      </c>
      <c r="E8" s="44" t="s">
        <v>45</v>
      </c>
      <c r="F8" s="44" t="s">
        <v>46</v>
      </c>
      <c r="G8" s="44" t="s">
        <v>45</v>
      </c>
      <c r="H8" s="44" t="s">
        <v>46</v>
      </c>
      <c r="I8" s="20"/>
      <c r="J8" s="21"/>
    </row>
    <row r="9" spans="1:12" ht="24.75" customHeight="1" x14ac:dyDescent="0.2">
      <c r="A9" s="70" t="s">
        <v>20</v>
      </c>
      <c r="B9" s="5" t="s">
        <v>34</v>
      </c>
      <c r="C9" s="24">
        <v>300</v>
      </c>
      <c r="D9" s="24">
        <v>230</v>
      </c>
      <c r="E9" s="38">
        <f>ROUND(C9*0.27,0)</f>
        <v>81</v>
      </c>
      <c r="F9" s="38">
        <v>62</v>
      </c>
      <c r="G9" s="10">
        <f>C9+E9</f>
        <v>381</v>
      </c>
      <c r="H9" s="10">
        <f>SUM(D9,F9)</f>
        <v>292</v>
      </c>
      <c r="I9" s="23"/>
      <c r="J9" s="16"/>
    </row>
    <row r="10" spans="1:12" ht="24.75" customHeight="1" x14ac:dyDescent="0.2">
      <c r="A10" s="71"/>
      <c r="B10" s="55" t="s">
        <v>7</v>
      </c>
      <c r="C10" s="56">
        <f>SUM(C9)</f>
        <v>300</v>
      </c>
      <c r="D10" s="56">
        <f t="shared" ref="D10:H10" si="0">SUM(D9)</f>
        <v>230</v>
      </c>
      <c r="E10" s="56">
        <f t="shared" si="0"/>
        <v>81</v>
      </c>
      <c r="F10" s="56">
        <f t="shared" si="0"/>
        <v>62</v>
      </c>
      <c r="G10" s="56">
        <f t="shared" si="0"/>
        <v>381</v>
      </c>
      <c r="H10" s="56">
        <f t="shared" si="0"/>
        <v>292</v>
      </c>
      <c r="I10" s="1"/>
      <c r="J10" s="26"/>
    </row>
    <row r="11" spans="1:12" ht="20.25" customHeight="1" x14ac:dyDescent="0.2">
      <c r="A11" s="70" t="s">
        <v>36</v>
      </c>
      <c r="B11" s="6" t="s">
        <v>37</v>
      </c>
      <c r="C11" s="38">
        <v>126</v>
      </c>
      <c r="D11" s="38">
        <v>110</v>
      </c>
      <c r="E11" s="38">
        <v>34</v>
      </c>
      <c r="F11" s="38">
        <v>30</v>
      </c>
      <c r="G11" s="10">
        <f t="shared" ref="G11:G18" si="1">C11+E11</f>
        <v>160</v>
      </c>
      <c r="H11" s="10">
        <f t="shared" ref="H11:H18" si="2">SUM(D11,F11)</f>
        <v>140</v>
      </c>
      <c r="I11" s="1"/>
      <c r="J11" s="26"/>
    </row>
    <row r="12" spans="1:12" ht="20.25" customHeight="1" x14ac:dyDescent="0.2">
      <c r="A12" s="72"/>
      <c r="B12" s="6" t="s">
        <v>38</v>
      </c>
      <c r="C12" s="38">
        <v>79</v>
      </c>
      <c r="D12" s="38">
        <v>74</v>
      </c>
      <c r="E12" s="38">
        <v>21</v>
      </c>
      <c r="F12" s="38">
        <v>20</v>
      </c>
      <c r="G12" s="10">
        <f t="shared" si="1"/>
        <v>100</v>
      </c>
      <c r="H12" s="10">
        <f t="shared" si="2"/>
        <v>94</v>
      </c>
      <c r="I12" s="1"/>
      <c r="J12" s="26"/>
    </row>
    <row r="13" spans="1:12" ht="20.25" customHeight="1" x14ac:dyDescent="0.2">
      <c r="A13" s="72"/>
      <c r="B13" s="6" t="s">
        <v>39</v>
      </c>
      <c r="C13" s="38">
        <v>104</v>
      </c>
      <c r="D13" s="38">
        <v>84</v>
      </c>
      <c r="E13" s="38">
        <v>28</v>
      </c>
      <c r="F13" s="38">
        <v>23</v>
      </c>
      <c r="G13" s="10">
        <f t="shared" si="1"/>
        <v>132</v>
      </c>
      <c r="H13" s="10">
        <f t="shared" si="2"/>
        <v>107</v>
      </c>
      <c r="I13" s="1"/>
      <c r="J13" s="26"/>
    </row>
    <row r="14" spans="1:12" ht="20.25" customHeight="1" x14ac:dyDescent="0.2">
      <c r="A14" s="72"/>
      <c r="B14" s="6" t="s">
        <v>41</v>
      </c>
      <c r="C14" s="38">
        <v>157</v>
      </c>
      <c r="D14" s="38">
        <v>125</v>
      </c>
      <c r="E14" s="38">
        <v>42</v>
      </c>
      <c r="F14" s="38">
        <v>34</v>
      </c>
      <c r="G14" s="10">
        <f t="shared" si="1"/>
        <v>199</v>
      </c>
      <c r="H14" s="10">
        <f t="shared" si="2"/>
        <v>159</v>
      </c>
      <c r="I14" s="1"/>
      <c r="J14" s="26"/>
      <c r="L14" s="54"/>
    </row>
    <row r="15" spans="1:12" ht="20.25" customHeight="1" x14ac:dyDescent="0.2">
      <c r="A15" s="72"/>
      <c r="B15" s="6" t="s">
        <v>40</v>
      </c>
      <c r="C15" s="38">
        <v>197</v>
      </c>
      <c r="D15" s="38">
        <v>252</v>
      </c>
      <c r="E15" s="38">
        <v>53</v>
      </c>
      <c r="F15" s="38">
        <v>68</v>
      </c>
      <c r="G15" s="10">
        <f t="shared" si="1"/>
        <v>250</v>
      </c>
      <c r="H15" s="10">
        <f t="shared" si="2"/>
        <v>320</v>
      </c>
      <c r="I15" s="1"/>
      <c r="J15" s="26"/>
    </row>
    <row r="16" spans="1:12" ht="20.25" customHeight="1" x14ac:dyDescent="0.2">
      <c r="A16" s="72"/>
      <c r="B16" s="6" t="s">
        <v>42</v>
      </c>
      <c r="C16" s="38">
        <v>169</v>
      </c>
      <c r="D16" s="38">
        <v>118</v>
      </c>
      <c r="E16" s="38">
        <v>46</v>
      </c>
      <c r="F16" s="38">
        <v>32</v>
      </c>
      <c r="G16" s="10">
        <f t="shared" si="1"/>
        <v>215</v>
      </c>
      <c r="H16" s="10">
        <f t="shared" si="2"/>
        <v>150</v>
      </c>
      <c r="I16" s="1"/>
      <c r="J16" s="26"/>
    </row>
    <row r="17" spans="1:12" ht="20.25" customHeight="1" x14ac:dyDescent="0.2">
      <c r="A17" s="72"/>
      <c r="B17" s="6" t="s">
        <v>43</v>
      </c>
      <c r="C17" s="38">
        <v>173</v>
      </c>
      <c r="D17" s="38">
        <v>176</v>
      </c>
      <c r="E17" s="38">
        <v>47</v>
      </c>
      <c r="F17" s="38">
        <v>23</v>
      </c>
      <c r="G17" s="10">
        <f t="shared" si="1"/>
        <v>220</v>
      </c>
      <c r="H17" s="10">
        <f t="shared" si="2"/>
        <v>199</v>
      </c>
      <c r="I17" s="1"/>
      <c r="J17" s="26"/>
    </row>
    <row r="18" spans="1:12" ht="20.25" customHeight="1" x14ac:dyDescent="0.2">
      <c r="A18" s="72"/>
      <c r="B18" s="6" t="s">
        <v>44</v>
      </c>
      <c r="C18" s="38">
        <v>79</v>
      </c>
      <c r="D18" s="38"/>
      <c r="E18" s="38">
        <v>21</v>
      </c>
      <c r="F18" s="38"/>
      <c r="G18" s="10">
        <f t="shared" si="1"/>
        <v>100</v>
      </c>
      <c r="H18" s="10">
        <f t="shared" si="2"/>
        <v>0</v>
      </c>
      <c r="I18" s="1"/>
      <c r="J18" s="26"/>
    </row>
    <row r="19" spans="1:12" ht="20.25" customHeight="1" x14ac:dyDescent="0.2">
      <c r="A19" s="71"/>
      <c r="B19" s="57" t="s">
        <v>7</v>
      </c>
      <c r="C19" s="56">
        <f>SUM(C11:C18)</f>
        <v>1084</v>
      </c>
      <c r="D19" s="56">
        <f t="shared" ref="D19:H19" si="3">SUM(D11:D18)</f>
        <v>939</v>
      </c>
      <c r="E19" s="56">
        <f t="shared" si="3"/>
        <v>292</v>
      </c>
      <c r="F19" s="56">
        <f t="shared" si="3"/>
        <v>230</v>
      </c>
      <c r="G19" s="56">
        <f t="shared" si="3"/>
        <v>1376</v>
      </c>
      <c r="H19" s="56">
        <f t="shared" si="3"/>
        <v>1169</v>
      </c>
      <c r="I19" s="1"/>
      <c r="J19" s="26"/>
    </row>
    <row r="20" spans="1:12" ht="20.25" customHeight="1" x14ac:dyDescent="0.2">
      <c r="A20" s="67" t="s">
        <v>12</v>
      </c>
      <c r="B20" s="5" t="s">
        <v>17</v>
      </c>
      <c r="C20" s="38">
        <v>1500</v>
      </c>
      <c r="D20" s="38">
        <v>1500</v>
      </c>
      <c r="E20" s="38">
        <f>ROUND(C20*0.27,0)</f>
        <v>405</v>
      </c>
      <c r="F20" s="38">
        <v>405</v>
      </c>
      <c r="G20" s="10">
        <f>C20+E20</f>
        <v>1905</v>
      </c>
      <c r="H20" s="10">
        <f t="shared" ref="H20:H23" si="4">SUM(D20,F20)</f>
        <v>1905</v>
      </c>
      <c r="I20" s="25"/>
      <c r="J20" s="16"/>
    </row>
    <row r="21" spans="1:12" ht="20.25" customHeight="1" x14ac:dyDescent="0.2">
      <c r="A21" s="67"/>
      <c r="B21" s="5" t="s">
        <v>18</v>
      </c>
      <c r="C21" s="38">
        <v>591</v>
      </c>
      <c r="D21" s="38">
        <v>555</v>
      </c>
      <c r="E21" s="38">
        <f>ROUND(C21*0.27,0)</f>
        <v>160</v>
      </c>
      <c r="F21" s="38">
        <v>101</v>
      </c>
      <c r="G21" s="10">
        <f>C21+E21</f>
        <v>751</v>
      </c>
      <c r="H21" s="10">
        <f t="shared" si="4"/>
        <v>656</v>
      </c>
      <c r="I21" s="25"/>
      <c r="J21" s="16"/>
    </row>
    <row r="22" spans="1:12" ht="20.25" customHeight="1" x14ac:dyDescent="0.2">
      <c r="A22" s="67"/>
      <c r="B22" s="39" t="s">
        <v>19</v>
      </c>
      <c r="C22" s="38">
        <v>1181</v>
      </c>
      <c r="D22" s="38">
        <v>594</v>
      </c>
      <c r="E22" s="38">
        <f>ROUND(C22*0.27,0)</f>
        <v>319</v>
      </c>
      <c r="F22" s="38">
        <v>106</v>
      </c>
      <c r="G22" s="10">
        <f>C22+E22</f>
        <v>1500</v>
      </c>
      <c r="H22" s="10">
        <f t="shared" si="4"/>
        <v>700</v>
      </c>
      <c r="I22" s="25"/>
      <c r="J22" s="16"/>
    </row>
    <row r="23" spans="1:12" ht="20.25" customHeight="1" x14ac:dyDescent="0.2">
      <c r="A23" s="67"/>
      <c r="B23" s="5" t="s">
        <v>33</v>
      </c>
      <c r="C23" s="38">
        <v>530</v>
      </c>
      <c r="D23" s="38">
        <v>332</v>
      </c>
      <c r="E23" s="38">
        <f>ROUND(C23*0.27,0)</f>
        <v>143</v>
      </c>
      <c r="F23" s="38"/>
      <c r="G23" s="10">
        <f>C23+E23</f>
        <v>673</v>
      </c>
      <c r="H23" s="10">
        <f t="shared" si="4"/>
        <v>332</v>
      </c>
      <c r="I23" s="25"/>
      <c r="J23" s="16"/>
    </row>
    <row r="24" spans="1:12" s="28" customFormat="1" ht="20.25" customHeight="1" x14ac:dyDescent="0.2">
      <c r="A24" s="67"/>
      <c r="B24" s="57" t="s">
        <v>7</v>
      </c>
      <c r="C24" s="56">
        <f>SUM(C20:C23)</f>
        <v>3802</v>
      </c>
      <c r="D24" s="56">
        <f t="shared" ref="D24:H24" si="5">SUM(D20:D23)</f>
        <v>2981</v>
      </c>
      <c r="E24" s="56">
        <f t="shared" si="5"/>
        <v>1027</v>
      </c>
      <c r="F24" s="56">
        <f t="shared" si="5"/>
        <v>612</v>
      </c>
      <c r="G24" s="56">
        <f t="shared" si="5"/>
        <v>4829</v>
      </c>
      <c r="H24" s="56">
        <f t="shared" si="5"/>
        <v>3593</v>
      </c>
      <c r="I24" s="1"/>
      <c r="J24" s="26"/>
      <c r="L24" s="47"/>
    </row>
    <row r="25" spans="1:12" ht="20.25" customHeight="1" x14ac:dyDescent="0.2">
      <c r="A25" s="8"/>
      <c r="B25" s="35" t="s">
        <v>8</v>
      </c>
      <c r="C25" s="36">
        <f>SUM(C10,C19,C24)</f>
        <v>5186</v>
      </c>
      <c r="D25" s="36">
        <f t="shared" ref="D25:H25" si="6">SUM(D10,D19,D24)</f>
        <v>4150</v>
      </c>
      <c r="E25" s="36">
        <f t="shared" si="6"/>
        <v>1400</v>
      </c>
      <c r="F25" s="36">
        <f t="shared" si="6"/>
        <v>904</v>
      </c>
      <c r="G25" s="36">
        <f t="shared" si="6"/>
        <v>6586</v>
      </c>
      <c r="H25" s="36">
        <f t="shared" si="6"/>
        <v>5054</v>
      </c>
      <c r="I25" s="1"/>
      <c r="J25" s="16"/>
    </row>
    <row r="26" spans="1:12" ht="20.25" customHeight="1" x14ac:dyDescent="0.2">
      <c r="A26" s="67" t="s">
        <v>9</v>
      </c>
      <c r="B26" s="69" t="s">
        <v>21</v>
      </c>
      <c r="C26" s="69"/>
      <c r="D26" s="69"/>
      <c r="E26" s="69"/>
      <c r="F26" s="69"/>
      <c r="G26" s="69"/>
      <c r="H26" s="43"/>
      <c r="I26" s="3"/>
      <c r="J26" s="16"/>
    </row>
    <row r="27" spans="1:12" ht="20.25" customHeight="1" x14ac:dyDescent="0.2">
      <c r="A27" s="67"/>
      <c r="B27" s="6" t="s">
        <v>29</v>
      </c>
      <c r="C27" s="38">
        <v>2544</v>
      </c>
      <c r="D27" s="38">
        <v>5286</v>
      </c>
      <c r="E27" s="38">
        <v>1092</v>
      </c>
      <c r="F27" s="38">
        <v>971</v>
      </c>
      <c r="G27" s="10">
        <f>C27+E27</f>
        <v>3636</v>
      </c>
      <c r="H27" s="10">
        <f t="shared" ref="H27:H41" si="7">SUM(D27,F27)</f>
        <v>6257</v>
      </c>
      <c r="I27" s="2"/>
      <c r="J27" s="16"/>
    </row>
    <row r="28" spans="1:12" ht="20.25" customHeight="1" x14ac:dyDescent="0.2">
      <c r="A28" s="67"/>
      <c r="B28" s="39" t="s">
        <v>30</v>
      </c>
      <c r="C28" s="39">
        <v>894</v>
      </c>
      <c r="D28" s="39">
        <v>385</v>
      </c>
      <c r="E28" s="38">
        <f>ROUND(C28*0.27,0)</f>
        <v>241</v>
      </c>
      <c r="F28" s="38">
        <v>98</v>
      </c>
      <c r="G28" s="10">
        <f>C28+E28</f>
        <v>1135</v>
      </c>
      <c r="H28" s="10">
        <f t="shared" si="7"/>
        <v>483</v>
      </c>
      <c r="I28" s="2"/>
      <c r="J28" s="16"/>
    </row>
    <row r="29" spans="1:12" ht="20.25" customHeight="1" x14ac:dyDescent="0.2">
      <c r="A29" s="67"/>
      <c r="B29" s="6" t="s">
        <v>22</v>
      </c>
      <c r="C29" s="38">
        <v>2000</v>
      </c>
      <c r="D29" s="38">
        <v>1574</v>
      </c>
      <c r="E29" s="38">
        <f>ROUND(C29*0.27,0)</f>
        <v>540</v>
      </c>
      <c r="F29" s="38">
        <v>114</v>
      </c>
      <c r="G29" s="10">
        <f t="shared" ref="G29" si="8">C29+E29</f>
        <v>2540</v>
      </c>
      <c r="H29" s="10">
        <f t="shared" si="7"/>
        <v>1688</v>
      </c>
      <c r="I29" s="2"/>
      <c r="J29" s="16"/>
    </row>
    <row r="30" spans="1:12" ht="20.25" customHeight="1" x14ac:dyDescent="0.2">
      <c r="A30" s="67"/>
      <c r="B30" s="43" t="s">
        <v>23</v>
      </c>
      <c r="C30" s="38"/>
      <c r="D30" s="38"/>
      <c r="E30" s="38"/>
      <c r="F30" s="38"/>
      <c r="G30" s="38"/>
      <c r="H30" s="10"/>
      <c r="J30" s="16"/>
    </row>
    <row r="31" spans="1:12" ht="20.25" customHeight="1" x14ac:dyDescent="0.2">
      <c r="A31" s="67"/>
      <c r="B31" s="30" t="s">
        <v>24</v>
      </c>
      <c r="C31" s="38">
        <v>1394</v>
      </c>
      <c r="D31" s="38">
        <v>690</v>
      </c>
      <c r="E31" s="38">
        <f>ROUND(C31*0.27,0)</f>
        <v>376</v>
      </c>
      <c r="F31" s="38">
        <v>186</v>
      </c>
      <c r="G31" s="10">
        <f>C31+E31</f>
        <v>1770</v>
      </c>
      <c r="H31" s="10">
        <f t="shared" si="7"/>
        <v>876</v>
      </c>
      <c r="I31" s="33"/>
      <c r="J31" s="16"/>
    </row>
    <row r="32" spans="1:12" ht="20.25" customHeight="1" x14ac:dyDescent="0.2">
      <c r="A32" s="67"/>
      <c r="B32" s="6" t="s">
        <v>31</v>
      </c>
      <c r="C32" s="38">
        <v>8325</v>
      </c>
      <c r="D32" s="38">
        <v>8426</v>
      </c>
      <c r="E32" s="38">
        <f t="shared" ref="E32:E33" si="9">ROUND(C32*0.27,0)</f>
        <v>2248</v>
      </c>
      <c r="F32" s="38">
        <v>1705</v>
      </c>
      <c r="G32" s="10">
        <f t="shared" ref="G32" si="10">C32+E32</f>
        <v>10573</v>
      </c>
      <c r="H32" s="10">
        <f t="shared" si="7"/>
        <v>10131</v>
      </c>
      <c r="I32" s="2"/>
      <c r="J32" s="16"/>
    </row>
    <row r="33" spans="1:10" ht="20.25" customHeight="1" x14ac:dyDescent="0.2">
      <c r="A33" s="67"/>
      <c r="B33" s="6" t="s">
        <v>32</v>
      </c>
      <c r="C33" s="48">
        <v>2756</v>
      </c>
      <c r="D33" s="48">
        <v>2299</v>
      </c>
      <c r="E33" s="38">
        <f t="shared" si="9"/>
        <v>744</v>
      </c>
      <c r="F33" s="38">
        <v>547</v>
      </c>
      <c r="G33" s="10">
        <f>C33+E33</f>
        <v>3500</v>
      </c>
      <c r="H33" s="10">
        <f t="shared" si="7"/>
        <v>2846</v>
      </c>
      <c r="I33" s="3"/>
      <c r="J33" s="16"/>
    </row>
    <row r="34" spans="1:10" s="27" customFormat="1" ht="20.25" customHeight="1" x14ac:dyDescent="0.2">
      <c r="A34" s="67"/>
      <c r="B34" s="49" t="s">
        <v>14</v>
      </c>
      <c r="C34" s="50">
        <v>3988</v>
      </c>
      <c r="D34" s="50">
        <v>1997</v>
      </c>
      <c r="E34" s="51">
        <f>ROUND(C34*0.27,0)</f>
        <v>1077</v>
      </c>
      <c r="F34" s="51">
        <v>539</v>
      </c>
      <c r="G34" s="52">
        <f>C34+E34</f>
        <v>5065</v>
      </c>
      <c r="H34" s="10">
        <f t="shared" si="7"/>
        <v>2536</v>
      </c>
      <c r="I34" s="4"/>
      <c r="J34" s="29"/>
    </row>
    <row r="35" spans="1:10" s="27" customFormat="1" ht="20.25" customHeight="1" x14ac:dyDescent="0.2">
      <c r="A35" s="67"/>
      <c r="B35" s="43" t="s">
        <v>25</v>
      </c>
      <c r="C35" s="38"/>
      <c r="D35" s="38"/>
      <c r="E35" s="9"/>
      <c r="F35" s="9"/>
      <c r="G35" s="9"/>
      <c r="H35" s="10"/>
      <c r="I35" s="4"/>
      <c r="J35" s="29"/>
    </row>
    <row r="36" spans="1:10" s="27" customFormat="1" ht="33.75" customHeight="1" x14ac:dyDescent="0.2">
      <c r="A36" s="67"/>
      <c r="B36" s="6" t="s">
        <v>26</v>
      </c>
      <c r="C36" s="38">
        <v>4000</v>
      </c>
      <c r="D36" s="38">
        <v>2650</v>
      </c>
      <c r="E36" s="38">
        <f t="shared" ref="E36:E41" si="11">ROUND(C36*0.27,0)</f>
        <v>1080</v>
      </c>
      <c r="F36" s="38">
        <v>432</v>
      </c>
      <c r="G36" s="10">
        <f>C36+E36</f>
        <v>5080</v>
      </c>
      <c r="H36" s="10">
        <f t="shared" si="7"/>
        <v>3082</v>
      </c>
      <c r="I36" s="4"/>
      <c r="J36" s="29"/>
    </row>
    <row r="37" spans="1:10" s="27" customFormat="1" ht="20.25" customHeight="1" x14ac:dyDescent="0.2">
      <c r="A37" s="67"/>
      <c r="B37" s="6" t="s">
        <v>27</v>
      </c>
      <c r="C37" s="38">
        <v>2500</v>
      </c>
      <c r="D37" s="38">
        <v>1376</v>
      </c>
      <c r="E37" s="38">
        <f t="shared" si="11"/>
        <v>675</v>
      </c>
      <c r="F37" s="38">
        <v>372</v>
      </c>
      <c r="G37" s="10">
        <f t="shared" ref="G37:G41" si="12">C37+E37</f>
        <v>3175</v>
      </c>
      <c r="H37" s="10">
        <f t="shared" si="7"/>
        <v>1748</v>
      </c>
      <c r="I37" s="4"/>
      <c r="J37" s="29"/>
    </row>
    <row r="38" spans="1:10" s="27" customFormat="1" ht="20.25" customHeight="1" x14ac:dyDescent="0.2">
      <c r="A38" s="67"/>
      <c r="B38" s="6" t="s">
        <v>13</v>
      </c>
      <c r="C38" s="38">
        <v>1000</v>
      </c>
      <c r="D38" s="38">
        <v>488</v>
      </c>
      <c r="E38" s="38">
        <f t="shared" si="11"/>
        <v>270</v>
      </c>
      <c r="F38" s="38">
        <v>132</v>
      </c>
      <c r="G38" s="10">
        <f>C38+E38</f>
        <v>1270</v>
      </c>
      <c r="H38" s="10">
        <f t="shared" si="7"/>
        <v>620</v>
      </c>
      <c r="I38" s="4"/>
      <c r="J38" s="29"/>
    </row>
    <row r="39" spans="1:10" s="27" customFormat="1" ht="20.25" customHeight="1" x14ac:dyDescent="0.2">
      <c r="A39" s="67"/>
      <c r="B39" s="6" t="s">
        <v>35</v>
      </c>
      <c r="C39" s="38">
        <v>2362</v>
      </c>
      <c r="D39" s="38"/>
      <c r="E39" s="38">
        <f t="shared" si="11"/>
        <v>638</v>
      </c>
      <c r="F39" s="38"/>
      <c r="G39" s="10">
        <f>C39+E39</f>
        <v>3000</v>
      </c>
      <c r="H39" s="10"/>
      <c r="I39" s="4"/>
      <c r="J39" s="29"/>
    </row>
    <row r="40" spans="1:10" ht="20.25" customHeight="1" x14ac:dyDescent="0.2">
      <c r="A40" s="67"/>
      <c r="B40" s="34" t="s">
        <v>10</v>
      </c>
      <c r="C40" s="11">
        <v>500</v>
      </c>
      <c r="D40" s="11">
        <v>85</v>
      </c>
      <c r="E40" s="38">
        <f t="shared" si="11"/>
        <v>135</v>
      </c>
      <c r="F40" s="38">
        <v>23</v>
      </c>
      <c r="G40" s="10">
        <f>C40+E40</f>
        <v>635</v>
      </c>
      <c r="H40" s="10">
        <f t="shared" si="7"/>
        <v>108</v>
      </c>
      <c r="I40" s="2"/>
      <c r="J40" s="16"/>
    </row>
    <row r="41" spans="1:10" ht="20.25" customHeight="1" x14ac:dyDescent="0.2">
      <c r="A41" s="67"/>
      <c r="B41" s="6" t="s">
        <v>28</v>
      </c>
      <c r="C41" s="38">
        <v>1200</v>
      </c>
      <c r="D41" s="38">
        <v>214</v>
      </c>
      <c r="E41" s="38">
        <f t="shared" si="11"/>
        <v>324</v>
      </c>
      <c r="F41" s="38">
        <v>57</v>
      </c>
      <c r="G41" s="10">
        <f t="shared" si="12"/>
        <v>1524</v>
      </c>
      <c r="H41" s="10">
        <f t="shared" si="7"/>
        <v>271</v>
      </c>
      <c r="I41" s="1"/>
      <c r="J41" s="16"/>
    </row>
    <row r="42" spans="1:10" ht="20.25" customHeight="1" x14ac:dyDescent="0.2">
      <c r="A42" s="40"/>
      <c r="B42" s="37" t="s">
        <v>15</v>
      </c>
      <c r="C42" s="36">
        <f>SUM(C27:C41)</f>
        <v>33463</v>
      </c>
      <c r="D42" s="36">
        <f t="shared" ref="D42:H42" si="13">SUM(D27:D41)</f>
        <v>25470</v>
      </c>
      <c r="E42" s="36">
        <f t="shared" si="13"/>
        <v>9440</v>
      </c>
      <c r="F42" s="36">
        <f t="shared" si="13"/>
        <v>5176</v>
      </c>
      <c r="G42" s="36">
        <f t="shared" si="13"/>
        <v>42903</v>
      </c>
      <c r="H42" s="36">
        <f t="shared" si="13"/>
        <v>30646</v>
      </c>
      <c r="I42" s="1"/>
    </row>
    <row r="43" spans="1:10" ht="20.25" customHeight="1" x14ac:dyDescent="0.2">
      <c r="A43" s="41"/>
      <c r="B43" s="7" t="s">
        <v>11</v>
      </c>
      <c r="C43" s="12">
        <f>SUM(C42,C25)</f>
        <v>38649</v>
      </c>
      <c r="D43" s="12">
        <f t="shared" ref="D43:H43" si="14">SUM(D42,D25)</f>
        <v>29620</v>
      </c>
      <c r="E43" s="12">
        <f t="shared" si="14"/>
        <v>10840</v>
      </c>
      <c r="F43" s="12">
        <f t="shared" si="14"/>
        <v>6080</v>
      </c>
      <c r="G43" s="12">
        <f t="shared" si="14"/>
        <v>49489</v>
      </c>
      <c r="H43" s="12">
        <f t="shared" si="14"/>
        <v>35700</v>
      </c>
      <c r="I43" s="1"/>
    </row>
    <row r="44" spans="1:10" ht="18.75" x14ac:dyDescent="0.2">
      <c r="A44" s="14"/>
      <c r="I44" s="1"/>
    </row>
  </sheetData>
  <mergeCells count="14">
    <mergeCell ref="B26:G26"/>
    <mergeCell ref="A26:A41"/>
    <mergeCell ref="A20:A24"/>
    <mergeCell ref="A9:A10"/>
    <mergeCell ref="A11:A19"/>
    <mergeCell ref="A2:H2"/>
    <mergeCell ref="A1:H1"/>
    <mergeCell ref="A3:H3"/>
    <mergeCell ref="A5:H5"/>
    <mergeCell ref="A7:A8"/>
    <mergeCell ref="B7:B8"/>
    <mergeCell ref="C7:D7"/>
    <mergeCell ref="E7:F7"/>
    <mergeCell ref="G7:H7"/>
  </mergeCells>
  <phoneticPr fontId="0" type="noConversion"/>
  <pageMargins left="0.71" right="0.19685039370078741" top="0.39370078740157483" bottom="0.39370078740157483" header="0.19685039370078741" footer="0.19685039370078741"/>
  <pageSetup paperSize="9" scale="82" orientation="portrait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karbantartás</vt:lpstr>
      <vt:lpstr>karbantartás!Nyomtatási_terület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2025-05-13T08:18:01Z</cp:lastPrinted>
  <dcterms:created xsi:type="dcterms:W3CDTF">1997-01-17T14:02:09Z</dcterms:created>
  <dcterms:modified xsi:type="dcterms:W3CDTF">2025-05-13T08:18:04Z</dcterms:modified>
</cp:coreProperties>
</file>